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1"/>
  </bookViews>
  <sheets>
    <sheet name="текущий ремонт" sheetId="1" r:id="rId1"/>
    <sheet name="содержание" sheetId="2" r:id="rId2"/>
  </sheets>
  <definedNames/>
  <calcPr fullCalcOnLoad="1"/>
</workbook>
</file>

<file path=xl/sharedStrings.xml><?xml version="1.0" encoding="utf-8"?>
<sst xmlns="http://schemas.openxmlformats.org/spreadsheetml/2006/main" count="259" uniqueCount="124">
  <si>
    <t>"УТВЕРЖДАЮ"</t>
  </si>
  <si>
    <t>Директор ООО "Домоуправление № 5"</t>
  </si>
  <si>
    <t>_____________________ Д.Б. Останков</t>
  </si>
  <si>
    <t>___________________________2010 г.</t>
  </si>
  <si>
    <t>СВОДНЫЙ ПЛАН</t>
  </si>
  <si>
    <t>по текущему ремонту общего имущества МКД, обслуживаемых ООО "Домоупроавление № 5",</t>
  </si>
  <si>
    <t>на 2011 год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</si>
  <si>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</si>
  <si>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</si>
  <si>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</si>
  <si>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</si>
  <si>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</si>
  <si>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</si>
  <si>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</si>
  <si>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</si>
  <si>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</si>
  <si>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</si>
  <si>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</si>
  <si>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</si>
  <si>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Ремонт лестничных клеток</t>
  </si>
  <si>
    <t>ВСЕГО: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</si>
  <si>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</si>
  <si>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</si>
  <si>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</si>
  <si>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</si>
  <si>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</si>
  <si>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задвижки д 100мм</t>
  </si>
  <si>
    <t>Смена вентиля  д 15 мм</t>
  </si>
  <si>
    <t>Смена вентиля  д 20 мм</t>
  </si>
  <si>
    <t>Смена вентиля  д 25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</si>
  <si>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</si>
  <si>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</si>
  <si>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</si>
  <si>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</si>
  <si>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</si>
  <si>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 xml:space="preserve">Смена розлива отопления,горячего в/с д.57 </t>
  </si>
  <si>
    <t>Смена трубопроводов г/х в/с д.76 мм</t>
  </si>
  <si>
    <t>Смена стояков г/х в/с д.15 мм</t>
  </si>
  <si>
    <t>2.2. Ремонт отопления</t>
  </si>
  <si>
    <t>Гидропневматическая промывка системы отопления</t>
  </si>
  <si>
    <t>м3</t>
  </si>
  <si>
    <t>Гидравлическое испытание системы отопления</t>
  </si>
  <si>
    <t>Смена приборов отопления</t>
  </si>
  <si>
    <t>Смена стояков отопления д 20 мм</t>
  </si>
  <si>
    <t>Смена вентиля д 20 мм</t>
  </si>
  <si>
    <t>Теплоизоляция системы отопления</t>
  </si>
  <si>
    <t>2.3. Ремонт канализации</t>
  </si>
  <si>
    <t>Смена труб канализации д 100 мм</t>
  </si>
  <si>
    <t>2.4. Ремонт системы электроснабжения</t>
  </si>
  <si>
    <t>Проф. осмотр эл. установок и эл. оборудования</t>
  </si>
  <si>
    <t>Замена эл/автомата</t>
  </si>
  <si>
    <t>Смена ЛОН</t>
  </si>
  <si>
    <t>Смена патрона</t>
  </si>
  <si>
    <t>2.5. Узлы учета тепловой энергии</t>
  </si>
  <si>
    <t>Обслуживание узлов учета тепловой энергии</t>
  </si>
  <si>
    <t>тариф</t>
  </si>
  <si>
    <t>АСКУПЭ</t>
  </si>
  <si>
    <t>2.5. Вентиляционные каналы</t>
  </si>
  <si>
    <t>Обслуживание вент. каналов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</si>
  <si>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</si>
  <si>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</si>
  <si>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</si>
  <si>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</si>
  <si>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 xml:space="preserve">Замена разбитого стекла </t>
  </si>
  <si>
    <t>Ремонт ствола мусоропровода</t>
  </si>
  <si>
    <t>мест</t>
  </si>
  <si>
    <t>Ремонт парапета</t>
  </si>
  <si>
    <t>м/п</t>
  </si>
  <si>
    <t>Окраска МАФ</t>
  </si>
  <si>
    <t>ВСЕГО ПО МКД: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</si>
  <si>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</si>
  <si>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</si>
  <si>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</si>
  <si>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Голышев Е.М.</t>
  </si>
  <si>
    <t>по содержанию общего имущества МКД, обслуживаемых ООО "Домоупроавление № 5",</t>
  </si>
  <si>
    <t>Планируемая стоимость, руб.</t>
  </si>
  <si>
    <t>Санитарная уборка мест общего пользования</t>
  </si>
  <si>
    <t>1.1.</t>
  </si>
  <si>
    <t xml:space="preserve">Подметание лестничных площадок, маршей </t>
  </si>
  <si>
    <t>1.2.</t>
  </si>
  <si>
    <t xml:space="preserve">Влажное подметание лестничных площадок, маршей </t>
  </si>
  <si>
    <t>1.3.</t>
  </si>
  <si>
    <t xml:space="preserve">Мытье лестничных площадок, маршей </t>
  </si>
  <si>
    <t>20032,43 36660</t>
  </si>
  <si>
    <t>1.4.</t>
  </si>
  <si>
    <t>Влажная протирка элементов лестничных клеток (лестниц, окон, стен, плафонов, радиаторов и др.), элементов благоустройства</t>
  </si>
  <si>
    <t>495396.00</t>
  </si>
  <si>
    <t>1.5.</t>
  </si>
  <si>
    <t>Удаление нечистот с тех. подполья</t>
  </si>
  <si>
    <t>Санитарная очистка придомовой территории</t>
  </si>
  <si>
    <t>2.1.</t>
  </si>
  <si>
    <t>Уборка контейнерных площадок</t>
  </si>
  <si>
    <t>2.2.</t>
  </si>
  <si>
    <t xml:space="preserve">Подметание свежевыпавшего снега с асфальтобетонного покрытия придомовой территории </t>
  </si>
  <si>
    <t>2.3.</t>
  </si>
  <si>
    <t>Очистка от уплотненного снега асфальтобетонного покрытия придомовой территории</t>
  </si>
  <si>
    <t>2.4.</t>
  </si>
  <si>
    <t>Очистка от наледи асфальтобетонного покрытия придомовой территории</t>
  </si>
  <si>
    <t>2.5.</t>
  </si>
  <si>
    <t xml:space="preserve">Посыпка асфальтобетонного покрытия придомовой территории противогололедными составами и материалами </t>
  </si>
  <si>
    <t>2.6.</t>
  </si>
  <si>
    <t xml:space="preserve">Подметание асфальтобетонного покрытия придомовой территории в теплый период года  </t>
  </si>
  <si>
    <t>2.7.</t>
  </si>
  <si>
    <t xml:space="preserve">Уборка зеленой зоны, прилегающей к дому (подборка случайного мусора) </t>
  </si>
  <si>
    <t>2.8.</t>
  </si>
  <si>
    <t xml:space="preserve">Выкашивание зеленой зоны, прилегающей к дому </t>
  </si>
  <si>
    <t>2.9.</t>
  </si>
  <si>
    <t xml:space="preserve">Сгребание и уборка скошенной травы </t>
  </si>
  <si>
    <t>Содержание мусоропроводов</t>
  </si>
  <si>
    <t>3.1.</t>
  </si>
  <si>
    <t>Проф. осмотр мусоропровода</t>
  </si>
  <si>
    <t>м.п.</t>
  </si>
  <si>
    <t>3.2.</t>
  </si>
  <si>
    <t>Уборка загрузочных клапанов</t>
  </si>
  <si>
    <t>3.3.</t>
  </si>
  <si>
    <t>Удаление мусора из мусороприемных камер вручную</t>
  </si>
  <si>
    <t>шт</t>
  </si>
  <si>
    <t>3.4.</t>
  </si>
  <si>
    <t>Уборка мусороприемных камер (мытье стен и полов)</t>
  </si>
  <si>
    <t>3.5.</t>
  </si>
  <si>
    <t xml:space="preserve">Уборка вокруг загрузочных клапанов мусоропроводов </t>
  </si>
  <si>
    <t>3.6.</t>
  </si>
  <si>
    <t>Дезинфекция мусоросборника вручную</t>
  </si>
  <si>
    <t>Аварийное обслуживание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</si>
</sst>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#,##0"/>
    <numFmt numFmtId="167" formatCode="#,##0.00"/>
    <numFmt numFmtId="168" formatCode="#,##0.000"/>
    <numFmt numFmtId="169" formatCode="0.00"/>
    <numFmt numFmtId="170" formatCode="DD/MMM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19" fillId="0" borderId="0" xfId="0" applyFont="1" applyAlignment="1">
      <alignment/>
    </xf>
    <xf numFmtId="166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18" fillId="0" borderId="10" xfId="0" applyFont="1" applyBorder="1" applyAlignment="1">
      <alignment horizontal="left"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 wrapText="1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18" fillId="0" borderId="11" xfId="0" applyFont="1" applyBorder="1" applyAlignment="1">
      <alignment/>
    </xf>
    <xf numFmtId="167" fontId="0" fillId="0" borderId="10" xfId="0" applyNumberFormat="1" applyFont="1" applyBorder="1" applyAlignment="1">
      <alignment/>
    </xf>
    <xf numFmtId="168" fontId="18" fillId="0" borderId="1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right" vertical="center" wrapText="1"/>
    </xf>
    <xf numFmtId="169" fontId="18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right" vertical="center" wrapText="1"/>
    </xf>
    <xf numFmtId="169" fontId="2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workbookViewId="0" topLeftCell="A66">
      <selection activeCell="G80" sqref="G80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1.57421875" style="1" customWidth="1"/>
    <col min="5" max="5" width="11.7109375" style="1" customWidth="1"/>
    <col min="6" max="6" width="14.421875" style="1" customWidth="1"/>
    <col min="7" max="7" width="19.7109375" style="1" customWidth="1"/>
  </cols>
  <sheetData>
    <row r="1" spans="6:7" ht="12.75">
      <c r="F1" s="2" t="s">
        <v>0</v>
      </c>
      <c r="G1" s="2"/>
    </row>
    <row r="2" spans="6:7" ht="12.75">
      <c r="F2" s="3" t="s">
        <v>1</v>
      </c>
      <c r="G2" s="3"/>
    </row>
    <row r="6" spans="6:7" ht="12.75">
      <c r="F6" s="3" t="s">
        <v>2</v>
      </c>
      <c r="G6" s="3"/>
    </row>
    <row r="7" spans="6:7" ht="12.75">
      <c r="F7" s="3" t="s">
        <v>3</v>
      </c>
      <c r="G7" s="3"/>
    </row>
    <row r="9" spans="1:9" ht="12.75">
      <c r="A9" s="4" t="s">
        <v>4</v>
      </c>
      <c r="B9" s="4"/>
      <c r="C9" s="4"/>
      <c r="D9" s="4"/>
      <c r="E9" s="4"/>
      <c r="F9" s="4"/>
      <c r="G9" s="4"/>
      <c r="H9" s="1"/>
      <c r="I9" s="1"/>
    </row>
    <row r="10" spans="1:9" ht="12.75">
      <c r="A10" s="4" t="s">
        <v>5</v>
      </c>
      <c r="B10" s="4"/>
      <c r="C10" s="4"/>
      <c r="D10" s="4"/>
      <c r="E10" s="4"/>
      <c r="F10" s="4"/>
      <c r="G10" s="4"/>
      <c r="H10" s="1"/>
      <c r="I10" s="1"/>
    </row>
    <row r="11" spans="1:9" ht="12.75">
      <c r="A11" s="4" t="s">
        <v>6</v>
      </c>
      <c r="B11" s="4"/>
      <c r="C11" s="4"/>
      <c r="D11" s="4"/>
      <c r="E11" s="4"/>
      <c r="F11" s="4"/>
      <c r="G11" s="4"/>
      <c r="H11" s="1"/>
      <c r="I11" s="1"/>
    </row>
    <row r="14" spans="1:7" ht="27" customHeight="1">
      <c r="A14" s="5" t="s">
        <v>7</v>
      </c>
      <c r="B14" s="5" t="s">
        <v>8</v>
      </c>
      <c r="C14" s="5" t="s">
        <v>9</v>
      </c>
      <c r="D14" s="6" t="s">
        <v>10</v>
      </c>
      <c r="E14" s="6" t="s">
        <v>11</v>
      </c>
      <c r="F14" s="6" t="s">
        <v>12</v>
      </c>
      <c r="G14" s="7" t="s">
        <v>13</v>
      </c>
    </row>
    <row r="15" spans="1:7" ht="12.75">
      <c r="A15" s="8"/>
      <c r="B15" s="8"/>
      <c r="C15" s="9"/>
      <c r="D15" s="9"/>
      <c r="E15" s="9"/>
      <c r="F15" s="9"/>
      <c r="G15" s="9"/>
    </row>
    <row r="16" spans="1:7" ht="12.75">
      <c r="A16" s="10" t="s">
        <v>14</v>
      </c>
      <c r="B16" s="10"/>
      <c r="C16" s="10"/>
      <c r="D16" s="10"/>
      <c r="E16" s="10"/>
      <c r="F16" s="10"/>
      <c r="G16" s="10"/>
    </row>
    <row r="17" spans="1:7" s="11" customFormat="1" ht="12.75">
      <c r="A17" s="9">
        <v>1</v>
      </c>
      <c r="B17" s="8" t="s">
        <v>15</v>
      </c>
      <c r="C17" s="9" t="s">
        <v>16</v>
      </c>
      <c r="D17" s="9">
        <v>13252</v>
      </c>
      <c r="E17" s="9">
        <v>154.03</v>
      </c>
      <c r="F17" s="9">
        <v>2041205</v>
      </c>
      <c r="G17" s="9" t="s">
        <v>17</v>
      </c>
    </row>
    <row r="18" spans="1:7" s="11" customFormat="1" ht="12.75">
      <c r="A18" s="9">
        <v>2</v>
      </c>
      <c r="B18" s="8" t="s">
        <v>18</v>
      </c>
      <c r="C18" s="9" t="s">
        <v>16</v>
      </c>
      <c r="D18" s="9">
        <v>5110</v>
      </c>
      <c r="E18" s="9">
        <v>265</v>
      </c>
      <c r="F18" s="9">
        <f>D18*E18/1000</f>
        <v>1354.15</v>
      </c>
      <c r="G18" s="9" t="s">
        <v>17</v>
      </c>
    </row>
    <row r="19" spans="1:7" s="11" customFormat="1" ht="12.75">
      <c r="A19" s="9">
        <v>3</v>
      </c>
      <c r="B19" s="8" t="s">
        <v>19</v>
      </c>
      <c r="C19" s="9" t="s">
        <v>16</v>
      </c>
      <c r="D19" s="12">
        <v>9602</v>
      </c>
      <c r="E19" s="9">
        <v>123.85</v>
      </c>
      <c r="F19" s="9">
        <f>D19*E19/1000</f>
        <v>1189.2077</v>
      </c>
      <c r="G19" s="9" t="s">
        <v>17</v>
      </c>
    </row>
    <row r="20" spans="1:7" ht="12.75">
      <c r="A20" s="8"/>
      <c r="B20" s="10" t="s">
        <v>20</v>
      </c>
      <c r="C20" s="9"/>
      <c r="D20" s="9"/>
      <c r="E20" s="9"/>
      <c r="F20" s="13">
        <f>SUM(F17:F19)</f>
        <v>2043748.3577</v>
      </c>
      <c r="G20" s="9"/>
    </row>
    <row r="21" spans="1:7" ht="12.75">
      <c r="A21" s="8"/>
      <c r="B21" s="8"/>
      <c r="C21" s="9"/>
      <c r="D21" s="9"/>
      <c r="E21" s="9"/>
      <c r="F21" s="9"/>
      <c r="G21" s="9"/>
    </row>
    <row r="22" spans="1:7" ht="12.75">
      <c r="A22" s="14" t="s">
        <v>21</v>
      </c>
      <c r="B22" s="14"/>
      <c r="C22" s="14"/>
      <c r="D22" s="14"/>
      <c r="E22" s="14"/>
      <c r="F22" s="14"/>
      <c r="G22" s="14"/>
    </row>
    <row r="23" spans="1:7" ht="12.75">
      <c r="A23" s="10" t="s">
        <v>22</v>
      </c>
      <c r="B23" s="10"/>
      <c r="C23" s="10"/>
      <c r="D23" s="10"/>
      <c r="E23" s="10"/>
      <c r="F23" s="10"/>
      <c r="G23" s="10"/>
    </row>
    <row r="24" spans="1:7" ht="12.75">
      <c r="A24" s="9">
        <v>1</v>
      </c>
      <c r="B24" s="8" t="s">
        <v>23</v>
      </c>
      <c r="C24" s="9" t="s">
        <v>24</v>
      </c>
      <c r="D24" s="9">
        <v>50</v>
      </c>
      <c r="E24" s="9">
        <v>2058</v>
      </c>
      <c r="F24" s="9">
        <f>D24*E24/1000</f>
        <v>102.9</v>
      </c>
      <c r="G24" s="9" t="s">
        <v>17</v>
      </c>
    </row>
    <row r="25" spans="1:7" s="15" customFormat="1" ht="12.75">
      <c r="A25" s="9">
        <v>2</v>
      </c>
      <c r="B25" s="8" t="s">
        <v>25</v>
      </c>
      <c r="C25" s="9" t="s">
        <v>24</v>
      </c>
      <c r="D25" s="9">
        <v>40</v>
      </c>
      <c r="E25" s="9">
        <v>3247</v>
      </c>
      <c r="F25" s="9">
        <f aca="true" t="shared" si="0" ref="F25:F36">D25*E25/1000</f>
        <v>129.88</v>
      </c>
      <c r="G25" s="9" t="s">
        <v>17</v>
      </c>
    </row>
    <row r="26" spans="1:7" s="11" customFormat="1" ht="12.75">
      <c r="A26" s="9">
        <v>3</v>
      </c>
      <c r="B26" s="8" t="s">
        <v>26</v>
      </c>
      <c r="C26" s="9" t="s">
        <v>24</v>
      </c>
      <c r="D26" s="9">
        <v>20</v>
      </c>
      <c r="E26" s="9">
        <v>2100</v>
      </c>
      <c r="F26" s="9">
        <f t="shared" si="0"/>
        <v>42</v>
      </c>
      <c r="G26" s="9" t="s">
        <v>17</v>
      </c>
    </row>
    <row r="27" spans="1:7" s="16" customFormat="1" ht="12.75">
      <c r="A27" s="9">
        <v>4</v>
      </c>
      <c r="B27" s="8" t="s">
        <v>27</v>
      </c>
      <c r="C27" s="9" t="s">
        <v>24</v>
      </c>
      <c r="D27" s="9">
        <v>160</v>
      </c>
      <c r="E27" s="9">
        <v>304.62</v>
      </c>
      <c r="F27" s="9">
        <f t="shared" si="0"/>
        <v>48.7392</v>
      </c>
      <c r="G27" s="9" t="s">
        <v>17</v>
      </c>
    </row>
    <row r="28" spans="1:7" s="16" customFormat="1" ht="12.75">
      <c r="A28" s="9">
        <v>5</v>
      </c>
      <c r="B28" s="8" t="s">
        <v>28</v>
      </c>
      <c r="C28" s="9" t="s">
        <v>24</v>
      </c>
      <c r="D28" s="9">
        <v>146</v>
      </c>
      <c r="E28" s="9">
        <v>280</v>
      </c>
      <c r="F28" s="9">
        <f t="shared" si="0"/>
        <v>40.88</v>
      </c>
      <c r="G28" s="9" t="s">
        <v>17</v>
      </c>
    </row>
    <row r="29" spans="1:7" s="16" customFormat="1" ht="12.75">
      <c r="A29" s="9">
        <v>6</v>
      </c>
      <c r="B29" s="8" t="s">
        <v>29</v>
      </c>
      <c r="C29" s="9" t="s">
        <v>24</v>
      </c>
      <c r="D29" s="9">
        <v>180</v>
      </c>
      <c r="E29" s="9">
        <v>447.15</v>
      </c>
      <c r="F29" s="9">
        <f t="shared" si="0"/>
        <v>80.487</v>
      </c>
      <c r="G29" s="9" t="s">
        <v>17</v>
      </c>
    </row>
    <row r="30" spans="1:7" s="16" customFormat="1" ht="12.75">
      <c r="A30" s="9">
        <v>7</v>
      </c>
      <c r="B30" s="8" t="s">
        <v>30</v>
      </c>
      <c r="C30" s="9" t="s">
        <v>24</v>
      </c>
      <c r="D30" s="9">
        <v>60</v>
      </c>
      <c r="E30" s="9">
        <v>542</v>
      </c>
      <c r="F30" s="9">
        <f t="shared" si="0"/>
        <v>32.52</v>
      </c>
      <c r="G30" s="9" t="s">
        <v>17</v>
      </c>
    </row>
    <row r="31" spans="1:7" s="11" customFormat="1" ht="12.75">
      <c r="A31" s="9">
        <v>8</v>
      </c>
      <c r="B31" s="8" t="s">
        <v>31</v>
      </c>
      <c r="C31" s="9" t="s">
        <v>24</v>
      </c>
      <c r="D31" s="9">
        <v>8</v>
      </c>
      <c r="E31" s="9">
        <v>689</v>
      </c>
      <c r="F31" s="9">
        <f t="shared" si="0"/>
        <v>5.512</v>
      </c>
      <c r="G31" s="9" t="s">
        <v>17</v>
      </c>
    </row>
    <row r="32" spans="1:7" s="16" customFormat="1" ht="12.75">
      <c r="A32" s="9">
        <v>9</v>
      </c>
      <c r="B32" s="8" t="s">
        <v>32</v>
      </c>
      <c r="C32" s="9" t="s">
        <v>33</v>
      </c>
      <c r="D32" s="9">
        <v>240</v>
      </c>
      <c r="E32" s="9">
        <v>162</v>
      </c>
      <c r="F32" s="9">
        <f t="shared" si="0"/>
        <v>38.88</v>
      </c>
      <c r="G32" s="9" t="s">
        <v>17</v>
      </c>
    </row>
    <row r="33" spans="1:7" s="16" customFormat="1" ht="12.75">
      <c r="A33" s="9">
        <v>10</v>
      </c>
      <c r="B33" s="8" t="s">
        <v>34</v>
      </c>
      <c r="C33" s="9" t="s">
        <v>33</v>
      </c>
      <c r="D33" s="9">
        <v>180</v>
      </c>
      <c r="E33" s="9">
        <v>174</v>
      </c>
      <c r="F33" s="9">
        <f t="shared" si="0"/>
        <v>31.32</v>
      </c>
      <c r="G33" s="9" t="s">
        <v>17</v>
      </c>
    </row>
    <row r="34" spans="1:7" s="11" customFormat="1" ht="12.75">
      <c r="A34" s="9">
        <v>11</v>
      </c>
      <c r="B34" s="8" t="s">
        <v>35</v>
      </c>
      <c r="C34" s="9" t="s">
        <v>33</v>
      </c>
      <c r="D34" s="9">
        <v>260</v>
      </c>
      <c r="E34" s="9">
        <v>614</v>
      </c>
      <c r="F34" s="9">
        <f t="shared" si="0"/>
        <v>159.64</v>
      </c>
      <c r="G34" s="9" t="s">
        <v>17</v>
      </c>
    </row>
    <row r="35" spans="1:7" s="11" customFormat="1" ht="12.75">
      <c r="A35" s="9">
        <v>12</v>
      </c>
      <c r="B35" s="8" t="s">
        <v>36</v>
      </c>
      <c r="C35" s="9" t="s">
        <v>33</v>
      </c>
      <c r="D35" s="9">
        <v>65</v>
      </c>
      <c r="E35" s="9">
        <v>670</v>
      </c>
      <c r="F35" s="9">
        <f t="shared" si="0"/>
        <v>43.55</v>
      </c>
      <c r="G35" s="9" t="s">
        <v>17</v>
      </c>
    </row>
    <row r="36" spans="1:7" s="16" customFormat="1" ht="12.75">
      <c r="A36" s="9">
        <v>13</v>
      </c>
      <c r="B36" s="8" t="s">
        <v>37</v>
      </c>
      <c r="C36" s="9" t="s">
        <v>33</v>
      </c>
      <c r="D36" s="9">
        <v>140</v>
      </c>
      <c r="E36" s="9">
        <v>416.82</v>
      </c>
      <c r="F36" s="9">
        <f t="shared" si="0"/>
        <v>58.3548</v>
      </c>
      <c r="G36" s="9" t="s">
        <v>17</v>
      </c>
    </row>
    <row r="37" spans="1:7" ht="12.75">
      <c r="A37" s="9"/>
      <c r="B37" s="10" t="s">
        <v>20</v>
      </c>
      <c r="C37" s="9"/>
      <c r="D37" s="9"/>
      <c r="E37" s="9"/>
      <c r="F37" s="17">
        <f>SUM(F24:F36)</f>
        <v>814.6629999999998</v>
      </c>
      <c r="G37" s="9"/>
    </row>
    <row r="38" spans="1:7" ht="12.75">
      <c r="A38" s="10" t="s">
        <v>38</v>
      </c>
      <c r="B38" s="10"/>
      <c r="C38" s="10"/>
      <c r="D38" s="10"/>
      <c r="E38" s="10"/>
      <c r="F38" s="10"/>
      <c r="G38" s="10"/>
    </row>
    <row r="39" spans="1:7" s="11" customFormat="1" ht="26.25" customHeight="1">
      <c r="A39" s="9">
        <v>1</v>
      </c>
      <c r="B39" s="18" t="s">
        <v>39</v>
      </c>
      <c r="C39" s="9" t="s">
        <v>40</v>
      </c>
      <c r="D39" s="19">
        <v>2017324</v>
      </c>
      <c r="E39" s="9">
        <v>0.44</v>
      </c>
      <c r="F39" s="7">
        <f>D39*E39/1000</f>
        <v>887.62256</v>
      </c>
      <c r="G39" s="9" t="s">
        <v>17</v>
      </c>
    </row>
    <row r="40" spans="1:7" ht="12.75">
      <c r="A40" s="9">
        <v>2</v>
      </c>
      <c r="B40" s="8" t="s">
        <v>41</v>
      </c>
      <c r="C40" s="9" t="s">
        <v>33</v>
      </c>
      <c r="D40" s="12">
        <v>45200</v>
      </c>
      <c r="E40" s="9">
        <v>15.22</v>
      </c>
      <c r="F40" s="7">
        <f aca="true" t="shared" si="1" ref="F40:F45">D40*E40/1000</f>
        <v>687.944</v>
      </c>
      <c r="G40" s="9" t="s">
        <v>17</v>
      </c>
    </row>
    <row r="41" spans="1:7" s="11" customFormat="1" ht="12.75">
      <c r="A41" s="9">
        <v>3</v>
      </c>
      <c r="B41" s="8" t="s">
        <v>27</v>
      </c>
      <c r="C41" s="9" t="s">
        <v>24</v>
      </c>
      <c r="D41" s="9">
        <v>60</v>
      </c>
      <c r="E41" s="9">
        <v>304.62</v>
      </c>
      <c r="F41" s="7">
        <f t="shared" si="1"/>
        <v>18.2772</v>
      </c>
      <c r="G41" s="9" t="s">
        <v>17</v>
      </c>
    </row>
    <row r="42" spans="1:7" s="11" customFormat="1" ht="12.75">
      <c r="A42" s="9">
        <v>4</v>
      </c>
      <c r="B42" s="8" t="s">
        <v>42</v>
      </c>
      <c r="C42" s="9" t="s">
        <v>24</v>
      </c>
      <c r="D42" s="9">
        <v>288</v>
      </c>
      <c r="E42" s="9">
        <v>4514</v>
      </c>
      <c r="F42" s="7">
        <f t="shared" si="1"/>
        <v>1300.032</v>
      </c>
      <c r="G42" s="9" t="s">
        <v>17</v>
      </c>
    </row>
    <row r="43" spans="1:7" s="11" customFormat="1" ht="12.75">
      <c r="A43" s="9">
        <v>5</v>
      </c>
      <c r="B43" s="8" t="s">
        <v>43</v>
      </c>
      <c r="C43" s="9" t="s">
        <v>33</v>
      </c>
      <c r="D43" s="9">
        <v>180</v>
      </c>
      <c r="E43" s="9">
        <v>457.86</v>
      </c>
      <c r="F43" s="7">
        <f t="shared" si="1"/>
        <v>82.4148</v>
      </c>
      <c r="G43" s="9" t="s">
        <v>17</v>
      </c>
    </row>
    <row r="44" spans="1:7" s="11" customFormat="1" ht="12.75">
      <c r="A44" s="9">
        <v>6</v>
      </c>
      <c r="B44" s="8" t="s">
        <v>44</v>
      </c>
      <c r="C44" s="9" t="s">
        <v>24</v>
      </c>
      <c r="D44" s="9">
        <v>120</v>
      </c>
      <c r="E44" s="9">
        <v>280</v>
      </c>
      <c r="F44" s="7">
        <f t="shared" si="1"/>
        <v>33.6</v>
      </c>
      <c r="G44" s="9" t="s">
        <v>17</v>
      </c>
    </row>
    <row r="45" spans="1:7" s="11" customFormat="1" ht="12.75">
      <c r="A45" s="9">
        <v>7</v>
      </c>
      <c r="B45" s="8" t="s">
        <v>45</v>
      </c>
      <c r="C45" s="9" t="s">
        <v>16</v>
      </c>
      <c r="D45" s="9">
        <v>3000</v>
      </c>
      <c r="E45" s="9">
        <v>290.7</v>
      </c>
      <c r="F45" s="7">
        <f t="shared" si="1"/>
        <v>872.1</v>
      </c>
      <c r="G45" s="9" t="s">
        <v>17</v>
      </c>
    </row>
    <row r="46" spans="1:7" ht="12.75">
      <c r="A46" s="8"/>
      <c r="B46" s="10" t="s">
        <v>20</v>
      </c>
      <c r="C46" s="9"/>
      <c r="D46" s="9"/>
      <c r="E46" s="9"/>
      <c r="F46" s="20">
        <f>SUM(F39:F45)</f>
        <v>3881.9905599999993</v>
      </c>
      <c r="G46" s="9"/>
    </row>
    <row r="47" spans="1:7" s="11" customFormat="1" ht="12.75">
      <c r="A47" s="10" t="s">
        <v>46</v>
      </c>
      <c r="B47" s="10"/>
      <c r="C47" s="10"/>
      <c r="D47" s="10"/>
      <c r="E47" s="10"/>
      <c r="F47" s="10"/>
      <c r="G47" s="10"/>
    </row>
    <row r="48" spans="1:7" s="11" customFormat="1" ht="12.75">
      <c r="A48" s="9">
        <v>1</v>
      </c>
      <c r="B48" s="21" t="s">
        <v>47</v>
      </c>
      <c r="C48" s="9" t="s">
        <v>33</v>
      </c>
      <c r="D48" s="9">
        <v>1870</v>
      </c>
      <c r="E48" s="9">
        <v>254.21</v>
      </c>
      <c r="F48" s="9">
        <f>D48*E48/1000</f>
        <v>475.3727</v>
      </c>
      <c r="G48" s="9" t="s">
        <v>17</v>
      </c>
    </row>
    <row r="49" spans="1:7" s="11" customFormat="1" ht="12.75">
      <c r="A49" s="21"/>
      <c r="B49" s="22" t="s">
        <v>20</v>
      </c>
      <c r="C49" s="21"/>
      <c r="D49" s="21"/>
      <c r="E49" s="21"/>
      <c r="F49" s="17">
        <f>SUM(F48)</f>
        <v>475.3727</v>
      </c>
      <c r="G49" s="9"/>
    </row>
    <row r="50" spans="1:7" s="11" customFormat="1" ht="12.75">
      <c r="A50" s="22" t="s">
        <v>48</v>
      </c>
      <c r="B50" s="22"/>
      <c r="C50" s="22"/>
      <c r="D50" s="22"/>
      <c r="E50" s="22"/>
      <c r="F50" s="22"/>
      <c r="G50" s="22"/>
    </row>
    <row r="51" spans="1:7" s="11" customFormat="1" ht="12.75">
      <c r="A51" s="9">
        <v>1</v>
      </c>
      <c r="B51" s="21" t="s">
        <v>49</v>
      </c>
      <c r="C51" s="9" t="s">
        <v>24</v>
      </c>
      <c r="D51" s="9">
        <v>1674</v>
      </c>
      <c r="E51" s="9">
        <v>320</v>
      </c>
      <c r="F51" s="9">
        <f>D51*E51/1000</f>
        <v>535.68</v>
      </c>
      <c r="G51" s="9" t="s">
        <v>17</v>
      </c>
    </row>
    <row r="52" spans="1:7" s="11" customFormat="1" ht="12.75">
      <c r="A52" s="9">
        <v>2</v>
      </c>
      <c r="B52" s="21" t="s">
        <v>50</v>
      </c>
      <c r="C52" s="9" t="s">
        <v>24</v>
      </c>
      <c r="D52" s="9">
        <v>284</v>
      </c>
      <c r="E52" s="9">
        <v>211.33</v>
      </c>
      <c r="F52" s="9">
        <v>60.017</v>
      </c>
      <c r="G52" s="9" t="s">
        <v>17</v>
      </c>
    </row>
    <row r="53" spans="1:7" s="11" customFormat="1" ht="12.75">
      <c r="A53" s="9">
        <v>3</v>
      </c>
      <c r="B53" s="21" t="s">
        <v>51</v>
      </c>
      <c r="C53" s="9" t="s">
        <v>24</v>
      </c>
      <c r="D53" s="9">
        <v>127</v>
      </c>
      <c r="E53" s="9">
        <v>20.06</v>
      </c>
      <c r="F53" s="9">
        <v>2547.62</v>
      </c>
      <c r="G53" s="9" t="s">
        <v>17</v>
      </c>
    </row>
    <row r="54" spans="1:7" s="11" customFormat="1" ht="12.75">
      <c r="A54" s="9">
        <v>4</v>
      </c>
      <c r="B54" s="21" t="s">
        <v>52</v>
      </c>
      <c r="C54" s="9" t="s">
        <v>24</v>
      </c>
      <c r="D54" s="9">
        <v>188</v>
      </c>
      <c r="E54" s="9">
        <v>80.1</v>
      </c>
      <c r="F54" s="9">
        <v>15.058</v>
      </c>
      <c r="G54" s="9" t="s">
        <v>17</v>
      </c>
    </row>
    <row r="55" spans="1:7" s="11" customFormat="1" ht="12.75">
      <c r="A55" s="21"/>
      <c r="B55" s="21" t="s">
        <v>20</v>
      </c>
      <c r="C55" s="9"/>
      <c r="D55" s="21"/>
      <c r="E55" s="21"/>
      <c r="F55" s="17">
        <v>3158.37</v>
      </c>
      <c r="G55" s="21"/>
    </row>
    <row r="56" spans="1:7" s="11" customFormat="1" ht="12.75">
      <c r="A56" s="22" t="s">
        <v>53</v>
      </c>
      <c r="B56" s="22"/>
      <c r="C56" s="22"/>
      <c r="D56" s="22"/>
      <c r="E56" s="22"/>
      <c r="F56" s="22"/>
      <c r="G56" s="22"/>
    </row>
    <row r="57" spans="1:7" s="11" customFormat="1" ht="12.75">
      <c r="A57" s="9">
        <v>1</v>
      </c>
      <c r="B57" s="21" t="s">
        <v>54</v>
      </c>
      <c r="C57" s="9" t="s">
        <v>24</v>
      </c>
      <c r="D57" s="9">
        <v>68</v>
      </c>
      <c r="E57" s="9" t="s">
        <v>55</v>
      </c>
      <c r="F57" s="9">
        <v>102</v>
      </c>
      <c r="G57" s="9" t="s">
        <v>17</v>
      </c>
    </row>
    <row r="58" spans="1:7" s="11" customFormat="1" ht="12.75">
      <c r="A58" s="23">
        <v>2</v>
      </c>
      <c r="B58" s="24" t="s">
        <v>56</v>
      </c>
      <c r="C58" s="23" t="s">
        <v>16</v>
      </c>
      <c r="D58" s="23">
        <v>223310</v>
      </c>
      <c r="E58" s="23">
        <v>0.16</v>
      </c>
      <c r="F58" s="9">
        <v>35.729</v>
      </c>
      <c r="G58" s="23" t="s">
        <v>17</v>
      </c>
    </row>
    <row r="59" spans="1:7" s="11" customFormat="1" ht="12.75">
      <c r="A59" s="24"/>
      <c r="B59" s="25" t="s">
        <v>20</v>
      </c>
      <c r="C59" s="24"/>
      <c r="D59" s="24"/>
      <c r="E59" s="24"/>
      <c r="F59" s="17">
        <f>SUM(F57:F58)</f>
        <v>137.72899999999998</v>
      </c>
      <c r="G59" s="24"/>
    </row>
    <row r="60" spans="1:7" s="11" customFormat="1" ht="12.75">
      <c r="A60" s="22" t="s">
        <v>57</v>
      </c>
      <c r="B60" s="22"/>
      <c r="C60" s="22"/>
      <c r="D60" s="22"/>
      <c r="E60" s="22"/>
      <c r="F60" s="22"/>
      <c r="G60" s="22"/>
    </row>
    <row r="61" spans="1:7" s="11" customFormat="1" ht="12.75">
      <c r="A61" s="9">
        <v>1</v>
      </c>
      <c r="B61" s="21" t="s">
        <v>58</v>
      </c>
      <c r="C61" s="9" t="s">
        <v>16</v>
      </c>
      <c r="D61" s="26">
        <v>330574</v>
      </c>
      <c r="E61" s="9" t="s">
        <v>55</v>
      </c>
      <c r="F61" s="9">
        <v>264.459</v>
      </c>
      <c r="G61" s="9" t="s">
        <v>17</v>
      </c>
    </row>
    <row r="62" spans="1:7" s="11" customFormat="1" ht="12.75">
      <c r="A62" s="22"/>
      <c r="B62" s="22" t="s">
        <v>20</v>
      </c>
      <c r="C62" s="22"/>
      <c r="D62" s="22"/>
      <c r="E62" s="22"/>
      <c r="F62" s="17">
        <v>264.459</v>
      </c>
      <c r="G62" s="22"/>
    </row>
    <row r="63" spans="1:7" s="11" customFormat="1" ht="12.75">
      <c r="A63" s="22"/>
      <c r="B63" s="22"/>
      <c r="C63" s="22"/>
      <c r="D63" s="22"/>
      <c r="E63" s="22"/>
      <c r="F63" s="9"/>
      <c r="G63" s="22"/>
    </row>
    <row r="64" spans="1:7" s="11" customFormat="1" ht="12.75">
      <c r="A64" s="10" t="s">
        <v>59</v>
      </c>
      <c r="B64" s="10"/>
      <c r="C64" s="10"/>
      <c r="D64" s="10"/>
      <c r="E64" s="10"/>
      <c r="F64" s="10"/>
      <c r="G64" s="10"/>
    </row>
    <row r="65" spans="1:7" s="11" customFormat="1" ht="12.75">
      <c r="A65" s="9">
        <v>1</v>
      </c>
      <c r="B65" s="8" t="s">
        <v>60</v>
      </c>
      <c r="C65" s="9" t="s">
        <v>33</v>
      </c>
      <c r="D65" s="9">
        <v>7350</v>
      </c>
      <c r="E65" s="9">
        <v>690</v>
      </c>
      <c r="F65" s="9">
        <f aca="true" t="shared" si="2" ref="F65:F71">D65*E65/1000</f>
        <v>5071.5</v>
      </c>
      <c r="G65" s="9" t="s">
        <v>17</v>
      </c>
    </row>
    <row r="66" spans="1:7" s="11" customFormat="1" ht="12.75">
      <c r="A66" s="9">
        <v>2</v>
      </c>
      <c r="B66" s="8" t="s">
        <v>61</v>
      </c>
      <c r="C66" s="9" t="s">
        <v>24</v>
      </c>
      <c r="D66" s="9">
        <v>180</v>
      </c>
      <c r="E66" s="9">
        <v>545</v>
      </c>
      <c r="F66" s="9">
        <f t="shared" si="2"/>
        <v>98.1</v>
      </c>
      <c r="G66" s="9" t="s">
        <v>17</v>
      </c>
    </row>
    <row r="67" spans="1:7" s="11" customFormat="1" ht="12.75">
      <c r="A67" s="9">
        <v>3</v>
      </c>
      <c r="B67" s="8" t="s">
        <v>62</v>
      </c>
      <c r="C67" s="9" t="s">
        <v>24</v>
      </c>
      <c r="D67" s="9">
        <v>96</v>
      </c>
      <c r="E67" s="9">
        <v>460</v>
      </c>
      <c r="F67" s="9">
        <f t="shared" si="2"/>
        <v>44.16</v>
      </c>
      <c r="G67" s="9" t="s">
        <v>17</v>
      </c>
    </row>
    <row r="68" spans="1:7" s="11" customFormat="1" ht="12.75">
      <c r="A68" s="9">
        <v>4</v>
      </c>
      <c r="B68" s="8" t="s">
        <v>63</v>
      </c>
      <c r="C68" s="9" t="s">
        <v>16</v>
      </c>
      <c r="D68" s="9">
        <v>1040</v>
      </c>
      <c r="E68" s="9">
        <v>664</v>
      </c>
      <c r="F68" s="9">
        <f t="shared" si="2"/>
        <v>690.56</v>
      </c>
      <c r="G68" s="9" t="s">
        <v>17</v>
      </c>
    </row>
    <row r="69" spans="1:7" s="11" customFormat="1" ht="12.75">
      <c r="A69" s="9">
        <v>5</v>
      </c>
      <c r="B69" s="8" t="s">
        <v>64</v>
      </c>
      <c r="C69" s="9" t="s">
        <v>65</v>
      </c>
      <c r="D69" s="9">
        <v>30</v>
      </c>
      <c r="E69" s="9">
        <v>263</v>
      </c>
      <c r="F69" s="9">
        <f t="shared" si="2"/>
        <v>7.89</v>
      </c>
      <c r="G69" s="9" t="s">
        <v>17</v>
      </c>
    </row>
    <row r="70" spans="1:7" s="11" customFormat="1" ht="12.75">
      <c r="A70" s="9">
        <v>6</v>
      </c>
      <c r="B70" s="8" t="s">
        <v>66</v>
      </c>
      <c r="C70" s="9" t="s">
        <v>67</v>
      </c>
      <c r="D70" s="9">
        <v>126</v>
      </c>
      <c r="E70" s="9">
        <v>132</v>
      </c>
      <c r="F70" s="9">
        <f t="shared" si="2"/>
        <v>16.632</v>
      </c>
      <c r="G70" s="9" t="s">
        <v>17</v>
      </c>
    </row>
    <row r="71" spans="1:7" s="11" customFormat="1" ht="12.75">
      <c r="A71" s="9">
        <v>7</v>
      </c>
      <c r="B71" s="8" t="s">
        <v>68</v>
      </c>
      <c r="C71" s="9" t="s">
        <v>24</v>
      </c>
      <c r="D71" s="9">
        <v>95</v>
      </c>
      <c r="E71" s="9">
        <v>132.32</v>
      </c>
      <c r="F71" s="9">
        <f t="shared" si="2"/>
        <v>12.5704</v>
      </c>
      <c r="G71" s="9"/>
    </row>
    <row r="72" spans="1:7" ht="12.75">
      <c r="A72" s="9"/>
      <c r="B72" s="10" t="s">
        <v>20</v>
      </c>
      <c r="C72" s="9"/>
      <c r="D72" s="9"/>
      <c r="E72" s="9"/>
      <c r="F72" s="17">
        <f>SUM(F65:F71)</f>
        <v>5941.4124</v>
      </c>
      <c r="G72" s="9"/>
    </row>
    <row r="73" spans="1:7" ht="12.75">
      <c r="A73" s="8"/>
      <c r="B73" s="10" t="s">
        <v>69</v>
      </c>
      <c r="C73" s="9"/>
      <c r="D73" s="9"/>
      <c r="E73" s="9"/>
      <c r="F73" s="27">
        <f>F20+F37+F46+F49+F55+F59+F62+F72</f>
        <v>2058422.3543600002</v>
      </c>
      <c r="G73" s="9"/>
    </row>
    <row r="74" spans="1:7" ht="12.75">
      <c r="A74" s="15"/>
      <c r="B74" s="15"/>
      <c r="C74" s="28"/>
      <c r="D74" s="28"/>
      <c r="E74" s="28"/>
      <c r="F74" s="28"/>
      <c r="G74" s="28"/>
    </row>
    <row r="75" spans="1:7" ht="12.75">
      <c r="A75" s="15"/>
      <c r="B75" s="15"/>
      <c r="C75" s="28"/>
      <c r="D75" s="28"/>
      <c r="E75" s="28"/>
      <c r="F75" s="28"/>
      <c r="G75" s="28"/>
    </row>
    <row r="76" spans="1:7" ht="12.75">
      <c r="A76" s="15"/>
      <c r="B76" s="15" t="s">
        <v>70</v>
      </c>
      <c r="C76" s="29"/>
      <c r="D76" s="28"/>
      <c r="E76" s="28"/>
      <c r="F76" s="28"/>
      <c r="G76" s="28"/>
    </row>
    <row r="77" spans="2:3" ht="12.75">
      <c r="B77" t="s">
        <v>71</v>
      </c>
      <c r="C77" s="30"/>
    </row>
    <row r="78" spans="3:6" ht="12.75">
      <c r="C78" s="30"/>
      <c r="F78" s="31"/>
    </row>
    <row r="80" spans="2:7" ht="12.75">
      <c r="B80" t="s">
        <v>72</v>
      </c>
      <c r="G80" s="1" t="s">
        <v>73</v>
      </c>
    </row>
  </sheetData>
  <sheetProtection selectLockedCells="1" selectUnlockedCells="1"/>
  <mergeCells count="16">
    <mergeCell ref="F1:G1"/>
    <mergeCell ref="F2:G2"/>
    <mergeCell ref="F6:G6"/>
    <mergeCell ref="F7:G7"/>
    <mergeCell ref="A9:G9"/>
    <mergeCell ref="A10:G10"/>
    <mergeCell ref="A11:G11"/>
    <mergeCell ref="A16:G16"/>
    <mergeCell ref="A22:G22"/>
    <mergeCell ref="A23:G23"/>
    <mergeCell ref="A38:G38"/>
    <mergeCell ref="A47:G47"/>
    <mergeCell ref="A50:G50"/>
    <mergeCell ref="A56:G56"/>
    <mergeCell ref="A60:G60"/>
    <mergeCell ref="A64:G64"/>
  </mergeCells>
  <printOptions/>
  <pageMargins left="0.75" right="0.75" top="1" bottom="1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75" zoomScaleSheetLayoutView="75" workbookViewId="0" topLeftCell="A1">
      <selection activeCell="E42" sqref="E42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11.7109375" style="28" customWidth="1"/>
    <col min="6" max="6" width="14.421875" style="1" customWidth="1"/>
    <col min="7" max="7" width="20.140625" style="1" customWidth="1"/>
  </cols>
  <sheetData>
    <row r="1" spans="6:7" ht="12.75">
      <c r="F1" s="2" t="s">
        <v>0</v>
      </c>
      <c r="G1" s="2"/>
    </row>
    <row r="2" spans="6:7" ht="12.75">
      <c r="F2" s="3" t="s">
        <v>1</v>
      </c>
      <c r="G2" s="3"/>
    </row>
    <row r="6" spans="6:7" ht="12.75">
      <c r="F6" s="3" t="s">
        <v>2</v>
      </c>
      <c r="G6" s="3"/>
    </row>
    <row r="7" spans="6:7" ht="12.75">
      <c r="F7" s="3" t="s">
        <v>3</v>
      </c>
      <c r="G7" s="3"/>
    </row>
    <row r="9" spans="1:9" ht="12.75">
      <c r="A9" s="4" t="s">
        <v>4</v>
      </c>
      <c r="B9" s="4"/>
      <c r="C9" s="4"/>
      <c r="D9" s="4"/>
      <c r="E9" s="4"/>
      <c r="F9" s="4"/>
      <c r="G9" s="4"/>
      <c r="H9" s="1"/>
      <c r="I9" s="1"/>
    </row>
    <row r="10" spans="1:9" ht="12.75">
      <c r="A10" s="4" t="s">
        <v>74</v>
      </c>
      <c r="B10" s="4"/>
      <c r="C10" s="4"/>
      <c r="D10" s="4"/>
      <c r="E10" s="4"/>
      <c r="F10" s="4"/>
      <c r="G10" s="4"/>
      <c r="H10" s="1"/>
      <c r="I10" s="1"/>
    </row>
    <row r="11" spans="1:7" ht="12.75">
      <c r="A11" s="32" t="s">
        <v>6</v>
      </c>
      <c r="B11" s="32"/>
      <c r="C11" s="32"/>
      <c r="D11" s="32"/>
      <c r="E11" s="32"/>
      <c r="F11" s="32"/>
      <c r="G11" s="32"/>
    </row>
    <row r="13" spans="1:7" ht="27" customHeight="1">
      <c r="A13" s="33" t="s">
        <v>7</v>
      </c>
      <c r="B13" s="34" t="s">
        <v>8</v>
      </c>
      <c r="C13" s="34" t="s">
        <v>9</v>
      </c>
      <c r="D13" s="34" t="s">
        <v>10</v>
      </c>
      <c r="E13" s="34" t="s">
        <v>11</v>
      </c>
      <c r="F13" s="34" t="s">
        <v>75</v>
      </c>
      <c r="G13" s="35" t="s">
        <v>13</v>
      </c>
    </row>
    <row r="14" spans="1:7" ht="18" customHeight="1">
      <c r="A14" s="36">
        <v>1</v>
      </c>
      <c r="B14" s="37" t="s">
        <v>76</v>
      </c>
      <c r="C14" s="36"/>
      <c r="D14" s="36"/>
      <c r="E14" s="38"/>
      <c r="F14" s="38"/>
      <c r="G14" s="36"/>
    </row>
    <row r="15" spans="1:7" ht="12.75">
      <c r="A15" s="5" t="s">
        <v>77</v>
      </c>
      <c r="B15" s="18" t="s">
        <v>78</v>
      </c>
      <c r="C15" s="5" t="s">
        <v>16</v>
      </c>
      <c r="D15" s="39">
        <v>20032.43</v>
      </c>
      <c r="E15" s="39">
        <v>0.89</v>
      </c>
      <c r="F15" s="39">
        <v>213946.35</v>
      </c>
      <c r="G15" s="5" t="s">
        <v>17</v>
      </c>
    </row>
    <row r="16" spans="1:7" s="11" customFormat="1" ht="27" customHeight="1">
      <c r="A16" s="5" t="s">
        <v>79</v>
      </c>
      <c r="B16" s="18" t="s">
        <v>80</v>
      </c>
      <c r="C16" s="5" t="s">
        <v>16</v>
      </c>
      <c r="D16" s="39">
        <v>20032.43</v>
      </c>
      <c r="E16" s="39">
        <v>0.79</v>
      </c>
      <c r="F16" s="39">
        <v>189907.44</v>
      </c>
      <c r="G16" s="5" t="s">
        <v>17</v>
      </c>
    </row>
    <row r="17" spans="1:7" s="11" customFormat="1" ht="12.75" customHeight="1">
      <c r="A17" s="5" t="s">
        <v>81</v>
      </c>
      <c r="B17" s="18" t="s">
        <v>82</v>
      </c>
      <c r="C17" s="5" t="s">
        <v>16</v>
      </c>
      <c r="D17" s="39" t="s">
        <v>83</v>
      </c>
      <c r="E17" s="39">
        <v>1.02</v>
      </c>
      <c r="F17" s="39">
        <v>245196.94</v>
      </c>
      <c r="G17" s="5" t="s">
        <v>17</v>
      </c>
    </row>
    <row r="18" spans="1:7" ht="36.75">
      <c r="A18" s="5" t="s">
        <v>84</v>
      </c>
      <c r="B18" s="18" t="s">
        <v>85</v>
      </c>
      <c r="C18" s="5" t="s">
        <v>16</v>
      </c>
      <c r="D18" s="39">
        <v>29700</v>
      </c>
      <c r="E18" s="39">
        <v>1.39</v>
      </c>
      <c r="F18" s="39" t="s">
        <v>86</v>
      </c>
      <c r="G18" s="5" t="s">
        <v>17</v>
      </c>
    </row>
    <row r="19" spans="1:7" ht="12.75">
      <c r="A19" s="5" t="s">
        <v>87</v>
      </c>
      <c r="B19" s="18" t="s">
        <v>88</v>
      </c>
      <c r="C19" s="5" t="s">
        <v>16</v>
      </c>
      <c r="D19" s="39">
        <v>3103.4</v>
      </c>
      <c r="E19" s="39">
        <v>7.79</v>
      </c>
      <c r="F19" s="39">
        <v>290125.83</v>
      </c>
      <c r="G19" s="5" t="s">
        <v>17</v>
      </c>
    </row>
    <row r="20" spans="1:7" ht="12.75">
      <c r="A20" s="40"/>
      <c r="B20" s="41" t="s">
        <v>20</v>
      </c>
      <c r="C20" s="5"/>
      <c r="D20" s="5"/>
      <c r="E20" s="39"/>
      <c r="F20" s="42">
        <v>1434572.56</v>
      </c>
      <c r="G20" s="40"/>
    </row>
    <row r="21" spans="1:7" ht="12.75" customHeight="1">
      <c r="A21" s="5">
        <v>2</v>
      </c>
      <c r="B21" s="43" t="s">
        <v>89</v>
      </c>
      <c r="C21" s="43"/>
      <c r="D21" s="5"/>
      <c r="E21" s="39"/>
      <c r="F21" s="39"/>
      <c r="G21" s="5"/>
    </row>
    <row r="22" spans="1:7" s="11" customFormat="1" ht="12.75">
      <c r="A22" s="5" t="s">
        <v>90</v>
      </c>
      <c r="B22" s="18" t="s">
        <v>91</v>
      </c>
      <c r="C22" s="5" t="s">
        <v>16</v>
      </c>
      <c r="D22" s="5">
        <v>371</v>
      </c>
      <c r="E22" s="39">
        <v>44.19</v>
      </c>
      <c r="F22" s="39">
        <v>196733.88</v>
      </c>
      <c r="G22" s="5" t="s">
        <v>17</v>
      </c>
    </row>
    <row r="23" spans="1:7" s="16" customFormat="1" ht="41.25" customHeight="1">
      <c r="A23" s="5" t="s">
        <v>92</v>
      </c>
      <c r="B23" s="18" t="s">
        <v>93</v>
      </c>
      <c r="C23" s="5" t="s">
        <v>16</v>
      </c>
      <c r="D23" s="39">
        <v>43271.27</v>
      </c>
      <c r="E23" s="39">
        <v>5.54</v>
      </c>
      <c r="F23" s="39">
        <v>2876674.03</v>
      </c>
      <c r="G23" s="5" t="s">
        <v>17</v>
      </c>
    </row>
    <row r="24" spans="1:7" s="16" customFormat="1" ht="41.25" customHeight="1">
      <c r="A24" s="5" t="s">
        <v>94</v>
      </c>
      <c r="B24" s="18" t="s">
        <v>95</v>
      </c>
      <c r="C24" s="5" t="s">
        <v>16</v>
      </c>
      <c r="D24" s="39">
        <v>43271.27</v>
      </c>
      <c r="E24" s="39">
        <v>5.54</v>
      </c>
      <c r="F24" s="39">
        <v>2876674.03</v>
      </c>
      <c r="G24" s="5" t="s">
        <v>17</v>
      </c>
    </row>
    <row r="25" spans="1:7" s="16" customFormat="1" ht="24.75">
      <c r="A25" s="5" t="s">
        <v>96</v>
      </c>
      <c r="B25" s="18" t="s">
        <v>97</v>
      </c>
      <c r="C25" s="5" t="s">
        <v>16</v>
      </c>
      <c r="D25" s="39">
        <v>43271.27</v>
      </c>
      <c r="E25" s="39">
        <v>5.54</v>
      </c>
      <c r="F25" s="39">
        <v>2876674.03</v>
      </c>
      <c r="G25" s="5" t="s">
        <v>17</v>
      </c>
    </row>
    <row r="26" spans="1:7" s="16" customFormat="1" ht="36.75">
      <c r="A26" s="5" t="s">
        <v>98</v>
      </c>
      <c r="B26" s="18" t="s">
        <v>99</v>
      </c>
      <c r="C26" s="5" t="s">
        <v>16</v>
      </c>
      <c r="D26" s="39">
        <v>43271.27</v>
      </c>
      <c r="E26" s="39">
        <v>5.54</v>
      </c>
      <c r="F26" s="39">
        <v>2876674.03</v>
      </c>
      <c r="G26" s="5" t="s">
        <v>17</v>
      </c>
    </row>
    <row r="27" spans="1:7" s="11" customFormat="1" ht="24.75">
      <c r="A27" s="5" t="s">
        <v>100</v>
      </c>
      <c r="B27" s="18" t="s">
        <v>101</v>
      </c>
      <c r="C27" s="5" t="s">
        <v>16</v>
      </c>
      <c r="D27" s="39">
        <v>43271.27</v>
      </c>
      <c r="E27" s="39">
        <v>0.82</v>
      </c>
      <c r="F27" s="39">
        <v>425789.3</v>
      </c>
      <c r="G27" s="5" t="s">
        <v>17</v>
      </c>
    </row>
    <row r="28" spans="1:7" s="16" customFormat="1" ht="24.75">
      <c r="A28" s="5" t="s">
        <v>102</v>
      </c>
      <c r="B28" s="18" t="s">
        <v>103</v>
      </c>
      <c r="C28" s="5" t="s">
        <v>16</v>
      </c>
      <c r="D28" s="39">
        <v>934552</v>
      </c>
      <c r="E28" s="39">
        <v>0.48</v>
      </c>
      <c r="F28" s="39">
        <v>5383019.52</v>
      </c>
      <c r="G28" s="5" t="s">
        <v>17</v>
      </c>
    </row>
    <row r="29" spans="1:7" s="16" customFormat="1" ht="24.75">
      <c r="A29" s="5" t="s">
        <v>104</v>
      </c>
      <c r="B29" s="18" t="s">
        <v>105</v>
      </c>
      <c r="C29" s="5" t="s">
        <v>16</v>
      </c>
      <c r="D29" s="39">
        <v>934552</v>
      </c>
      <c r="E29" s="39">
        <v>0.48</v>
      </c>
      <c r="F29" s="39">
        <v>5383019.52</v>
      </c>
      <c r="G29" s="5" t="s">
        <v>17</v>
      </c>
    </row>
    <row r="30" spans="1:7" s="11" customFormat="1" ht="12.75">
      <c r="A30" s="5" t="s">
        <v>106</v>
      </c>
      <c r="B30" s="18" t="s">
        <v>107</v>
      </c>
      <c r="C30" s="5" t="s">
        <v>16</v>
      </c>
      <c r="D30" s="39">
        <v>934552</v>
      </c>
      <c r="E30" s="39">
        <v>0.48</v>
      </c>
      <c r="F30" s="39">
        <v>5383019.52</v>
      </c>
      <c r="G30" s="5" t="s">
        <v>17</v>
      </c>
    </row>
    <row r="31" spans="1:7" s="11" customFormat="1" ht="12.75">
      <c r="A31" s="5"/>
      <c r="B31" s="41" t="s">
        <v>20</v>
      </c>
      <c r="C31" s="5"/>
      <c r="D31" s="5"/>
      <c r="E31" s="39"/>
      <c r="F31" s="42">
        <f>SUM(F22:F30)</f>
        <v>28278277.859999996</v>
      </c>
      <c r="G31" s="5"/>
    </row>
    <row r="32" spans="1:7" s="16" customFormat="1" ht="12.75">
      <c r="A32" s="5">
        <v>3</v>
      </c>
      <c r="B32" s="43" t="s">
        <v>108</v>
      </c>
      <c r="C32" s="43"/>
      <c r="D32" s="5"/>
      <c r="E32" s="39"/>
      <c r="F32" s="39"/>
      <c r="G32" s="5"/>
    </row>
    <row r="33" spans="1:7" s="16" customFormat="1" ht="12.75">
      <c r="A33" s="5" t="s">
        <v>109</v>
      </c>
      <c r="B33" s="18" t="s">
        <v>110</v>
      </c>
      <c r="C33" s="5" t="s">
        <v>111</v>
      </c>
      <c r="D33" s="5">
        <v>1863</v>
      </c>
      <c r="E33" s="39">
        <v>0.62</v>
      </c>
      <c r="F33" s="39">
        <f aca="true" t="shared" si="0" ref="F33:F38">E33*D33*12</f>
        <v>13860.72</v>
      </c>
      <c r="G33" s="5" t="s">
        <v>17</v>
      </c>
    </row>
    <row r="34" spans="1:7" s="16" customFormat="1" ht="12.75">
      <c r="A34" s="5" t="s">
        <v>112</v>
      </c>
      <c r="B34" s="18" t="s">
        <v>113</v>
      </c>
      <c r="C34" s="5"/>
      <c r="D34" s="5">
        <v>320</v>
      </c>
      <c r="E34" s="39">
        <v>5.83</v>
      </c>
      <c r="F34" s="39">
        <f t="shared" si="0"/>
        <v>22387.199999999997</v>
      </c>
      <c r="G34" s="5" t="s">
        <v>17</v>
      </c>
    </row>
    <row r="35" spans="1:7" ht="24.75">
      <c r="A35" s="5" t="s">
        <v>114</v>
      </c>
      <c r="B35" s="18" t="s">
        <v>115</v>
      </c>
      <c r="C35" s="5" t="s">
        <v>116</v>
      </c>
      <c r="D35" s="5">
        <v>24</v>
      </c>
      <c r="E35" s="39">
        <v>52.25</v>
      </c>
      <c r="F35" s="39">
        <f t="shared" si="0"/>
        <v>15048</v>
      </c>
      <c r="G35" s="5" t="s">
        <v>17</v>
      </c>
    </row>
    <row r="36" spans="1:7" ht="24.75">
      <c r="A36" s="44" t="s">
        <v>117</v>
      </c>
      <c r="B36" s="18" t="s">
        <v>118</v>
      </c>
      <c r="C36" s="5" t="s">
        <v>16</v>
      </c>
      <c r="D36" s="5">
        <v>89</v>
      </c>
      <c r="E36" s="39">
        <v>6.58</v>
      </c>
      <c r="F36" s="39">
        <f t="shared" si="0"/>
        <v>7027.4400000000005</v>
      </c>
      <c r="G36" s="5" t="s">
        <v>17</v>
      </c>
    </row>
    <row r="37" spans="1:7" s="11" customFormat="1" ht="22.5" customHeight="1">
      <c r="A37" s="5" t="s">
        <v>119</v>
      </c>
      <c r="B37" s="18" t="s">
        <v>120</v>
      </c>
      <c r="C37" s="5" t="s">
        <v>16</v>
      </c>
      <c r="D37" s="5">
        <v>960</v>
      </c>
      <c r="E37" s="39">
        <v>0.07</v>
      </c>
      <c r="F37" s="39">
        <f t="shared" si="0"/>
        <v>806.4000000000001</v>
      </c>
      <c r="G37" s="5" t="s">
        <v>17</v>
      </c>
    </row>
    <row r="38" spans="1:7" s="11" customFormat="1" ht="12.75">
      <c r="A38" s="5" t="s">
        <v>121</v>
      </c>
      <c r="B38" s="18" t="s">
        <v>122</v>
      </c>
      <c r="C38" s="5" t="s">
        <v>116</v>
      </c>
      <c r="D38" s="5">
        <v>89</v>
      </c>
      <c r="E38" s="39">
        <v>22.64</v>
      </c>
      <c r="F38" s="39">
        <f t="shared" si="0"/>
        <v>24179.52</v>
      </c>
      <c r="G38" s="5" t="s">
        <v>17</v>
      </c>
    </row>
    <row r="39" spans="1:7" s="11" customFormat="1" ht="12.75">
      <c r="A39" s="5"/>
      <c r="B39" s="41" t="s">
        <v>20</v>
      </c>
      <c r="C39" s="5"/>
      <c r="D39" s="5"/>
      <c r="E39" s="39"/>
      <c r="F39" s="42">
        <f>SUM(F33:F38)</f>
        <v>83309.28</v>
      </c>
      <c r="G39" s="5"/>
    </row>
    <row r="40" spans="1:7" s="11" customFormat="1" ht="12.75">
      <c r="A40" s="5">
        <v>4</v>
      </c>
      <c r="B40" s="43" t="s">
        <v>123</v>
      </c>
      <c r="C40" s="5" t="s">
        <v>16</v>
      </c>
      <c r="D40" s="45">
        <v>192825</v>
      </c>
      <c r="E40" s="39">
        <v>0.2</v>
      </c>
      <c r="F40" s="39">
        <f>E40*D40*12</f>
        <v>462780</v>
      </c>
      <c r="G40" s="5" t="s">
        <v>17</v>
      </c>
    </row>
    <row r="41" spans="1:7" s="11" customFormat="1" ht="12.75">
      <c r="A41" s="5"/>
      <c r="B41" s="41" t="s">
        <v>20</v>
      </c>
      <c r="C41" s="5"/>
      <c r="D41" s="5"/>
      <c r="E41" s="5"/>
      <c r="F41" s="42">
        <f>F40</f>
        <v>462780</v>
      </c>
      <c r="G41" s="5"/>
    </row>
    <row r="42" spans="1:7" ht="14.25">
      <c r="A42" s="5"/>
      <c r="B42" s="46" t="s">
        <v>69</v>
      </c>
      <c r="C42" s="5"/>
      <c r="D42" s="5"/>
      <c r="E42" s="5"/>
      <c r="F42" s="47">
        <f>F41+F39+F31+F20</f>
        <v>30258939.699999996</v>
      </c>
      <c r="G42" s="5"/>
    </row>
    <row r="43" spans="1:7" ht="12.75">
      <c r="A43" s="28"/>
      <c r="B43" s="15"/>
      <c r="C43" s="28"/>
      <c r="D43" s="28"/>
      <c r="F43" s="28"/>
      <c r="G43" s="28"/>
    </row>
    <row r="44" spans="1:7" ht="12.75">
      <c r="A44" s="28"/>
      <c r="B44" s="15"/>
      <c r="C44" s="28"/>
      <c r="D44" s="28"/>
      <c r="F44" s="28"/>
      <c r="G44" s="28"/>
    </row>
    <row r="45" spans="1:7" ht="12.75">
      <c r="A45" s="28"/>
      <c r="B45" s="15"/>
      <c r="C45" s="29"/>
      <c r="D45" s="28"/>
      <c r="F45" s="48"/>
      <c r="G45" s="28"/>
    </row>
    <row r="46" ht="12.75">
      <c r="C46" s="30"/>
    </row>
    <row r="47" ht="12.75">
      <c r="C47" s="30"/>
    </row>
    <row r="49" spans="2:7" ht="12.75">
      <c r="B49" t="s">
        <v>72</v>
      </c>
      <c r="G49" s="1" t="s">
        <v>73</v>
      </c>
    </row>
  </sheetData>
  <sheetProtection selectLockedCells="1" selectUnlockedCells="1"/>
  <mergeCells count="7">
    <mergeCell ref="F1:G1"/>
    <mergeCell ref="F2:G2"/>
    <mergeCell ref="F6:G6"/>
    <mergeCell ref="F7:G7"/>
    <mergeCell ref="A9:G9"/>
    <mergeCell ref="A10:G10"/>
    <mergeCell ref="A11:G11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2010-12-08T06:19:59Z</cp:lastPrinted>
  <dcterms:created xsi:type="dcterms:W3CDTF">1996-10-08T23:32:33Z</dcterms:created>
  <dcterms:modified xsi:type="dcterms:W3CDTF">2011-10-31T13:39:29Z</dcterms:modified>
  <cp:category/>
  <cp:version/>
  <cp:contentType/>
  <cp:contentStatus/>
</cp:coreProperties>
</file>